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3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uncan/Desktop/"/>
    </mc:Choice>
  </mc:AlternateContent>
  <bookViews>
    <workbookView xWindow="720" yWindow="460" windowWidth="24740" windowHeight="15540" tabRatio="500"/>
  </bookViews>
  <sheets>
    <sheet name="RCT Datasheet" sheetId="1" r:id="rId1"/>
    <sheet name="Diagnostic Datasheet" sheetId="4" r:id="rId2"/>
    <sheet name="Cohort Graphic" sheetId="2" r:id="rId3"/>
  </sheets>
  <definedNames>
    <definedName name="_xlnm.Print_Area" localSheetId="0">'RCT Datasheet'!$B$2:$G$22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0" i="4" l="1"/>
  <c r="E23" i="4"/>
  <c r="E24" i="4"/>
  <c r="E20" i="4"/>
  <c r="F20" i="4"/>
  <c r="E27" i="4"/>
  <c r="E30" i="4"/>
  <c r="E33" i="4"/>
  <c r="E26" i="4"/>
  <c r="E29" i="4"/>
  <c r="E32" i="4"/>
  <c r="G18" i="4"/>
  <c r="G16" i="4"/>
  <c r="E27" i="1"/>
  <c r="E26" i="1"/>
  <c r="F8" i="2"/>
  <c r="D8" i="2"/>
  <c r="F7" i="2"/>
  <c r="D7" i="2"/>
  <c r="F6" i="2"/>
  <c r="D6" i="2"/>
  <c r="F5" i="2"/>
  <c r="D5" i="2"/>
  <c r="F4" i="2"/>
  <c r="D4" i="2"/>
  <c r="F3" i="2"/>
  <c r="D3" i="2"/>
  <c r="F2" i="2"/>
  <c r="D2" i="2"/>
</calcChain>
</file>

<file path=xl/sharedStrings.xml><?xml version="1.0" encoding="utf-8"?>
<sst xmlns="http://schemas.openxmlformats.org/spreadsheetml/2006/main" count="127" uniqueCount="107">
  <si>
    <t>Primary Outcome</t>
  </si>
  <si>
    <t>Measure</t>
  </si>
  <si>
    <t>SAT+SBT</t>
  </si>
  <si>
    <t>SBT only</t>
  </si>
  <si>
    <t>AD</t>
  </si>
  <si>
    <t>95% CI</t>
  </si>
  <si>
    <t>p</t>
  </si>
  <si>
    <t>Ventilator-free days
mean (SD)</t>
  </si>
  <si>
    <t>14.7 (0.9)</t>
  </si>
  <si>
    <t>11.6 (0.9)</t>
  </si>
  <si>
    <t>2.91 to 3.29</t>
  </si>
  <si>
    <t>Ventilator-free days = days during 28-day study period without mechanical ventilation assistance; 
SAT = spontaneus awakening trial; SBT = spontaneous breathing trial;
AD = absolute difference; SD = standard deviation; CI = confidence interval; p = p-value</t>
  </si>
  <si>
    <t>Secondary Outcomes</t>
  </si>
  <si>
    <t>ARR (SD)</t>
  </si>
  <si>
    <t>NNT</t>
  </si>
  <si>
    <t>ICU LOS</t>
  </si>
  <si>
    <t>9.1 [5.1 to 17.8] days</t>
  </si>
  <si>
    <t>12.9 [6.0 to 24.2]</t>
  </si>
  <si>
    <t>n/a</t>
  </si>
  <si>
    <t>Hospital LOS</t>
  </si>
  <si>
    <t>14.9 [8.9 to 26.8]</t>
  </si>
  <si>
    <t>19.2 [10.3 to &gt;28]</t>
  </si>
  <si>
    <t xml:space="preserve"> 28-day mortality</t>
  </si>
  <si>
    <t>6.4% (-3.5% to 16%)</t>
  </si>
  <si>
    <t>1-year survival</t>
  </si>
  <si>
    <t>13% (2.8% to 24%)</t>
  </si>
  <si>
    <t>Duration of coma</t>
  </si>
  <si>
    <t>2 [0 to 4] days</t>
  </si>
  <si>
    <t>3 [1 to 7] days</t>
  </si>
  <si>
    <t>Duration of delirium</t>
  </si>
  <si>
    <t>2 [0 to 5] days</t>
  </si>
  <si>
    <t>2 [0 to 6] days</t>
  </si>
  <si>
    <t>LOS (length of stay) is censored at 28 days and given as median [interquartile range]; 
mortality is all-cause; coma is RASS of -4 or -5; delirium is CAM-ICU +ve</t>
  </si>
  <si>
    <t>Sub-group Outcomes</t>
  </si>
  <si>
    <t>Etomidate</t>
  </si>
  <si>
    <t>Ketamine</t>
  </si>
  <si>
    <t>Sepsis</t>
  </si>
  <si>
    <t>12.4 (3.8)</t>
  </si>
  <si>
    <t>10.8 (4.5)</t>
  </si>
  <si>
    <t>-0.3 to 3.4</t>
  </si>
  <si>
    <t>not given; stated as 'non-significant'</t>
  </si>
  <si>
    <t>Trauma</t>
  </si>
  <si>
    <t>10.0 (3.5)</t>
  </si>
  <si>
    <t>9.9 (2.8)</t>
  </si>
  <si>
    <t>-1.2 to 1.3</t>
  </si>
  <si>
    <t>Sepsis or trauma</t>
  </si>
  <si>
    <t>11.0 (3.8)</t>
  </si>
  <si>
    <t>10.3 (3.6)</t>
  </si>
  <si>
    <t>-0.4 to 1.8</t>
  </si>
  <si>
    <r>
      <rPr>
        <i/>
        <sz val="10"/>
        <color theme="1"/>
        <rFont val="Calibri"/>
        <scheme val="minor"/>
      </rPr>
      <t>x (y)</t>
    </r>
    <r>
      <rPr>
        <sz val="10"/>
        <color theme="1"/>
        <rFont val="Calibri"/>
        <scheme val="minor"/>
      </rPr>
      <t xml:space="preserve"> are mean (SD)</t>
    </r>
  </si>
  <si>
    <t>Tertiary Data</t>
  </si>
  <si>
    <t>ACTH non-responders</t>
  </si>
  <si>
    <t>&lt;0.0001</t>
  </si>
  <si>
    <t>Adrenal Insufficiency</t>
  </si>
  <si>
    <t>Adrenal insufficiency = ACTH non-response or baseline cortisol &lt; 276 nmol/l</t>
  </si>
  <si>
    <t>30-day MI</t>
  </si>
  <si>
    <t>+ ve</t>
  </si>
  <si>
    <t>- ve</t>
  </si>
  <si>
    <t>TRUST ADP</t>
  </si>
  <si>
    <t>+ ve
"not low risk"</t>
  </si>
  <si>
    <t>True Positive</t>
  </si>
  <si>
    <t>False Positive</t>
  </si>
  <si>
    <t>Positive Predictive Value</t>
  </si>
  <si>
    <t>- ve
"Low risk"</t>
  </si>
  <si>
    <t>False Negative</t>
  </si>
  <si>
    <t>True Negative</t>
  </si>
  <si>
    <t>Negative Predictive Value</t>
  </si>
  <si>
    <t>Sensitivity</t>
  </si>
  <si>
    <t>Specificity</t>
  </si>
  <si>
    <t>Total</t>
  </si>
  <si>
    <t>TRUST ADP – 30-day MI</t>
  </si>
  <si>
    <t>Pre-test prob</t>
  </si>
  <si>
    <t>Pre-test odds</t>
  </si>
  <si>
    <t>+ve Likelihood ratio</t>
  </si>
  <si>
    <t>-ve Likelihood ratio</t>
  </si>
  <si>
    <t>+ve Post-test odds</t>
  </si>
  <si>
    <t>-ve Post-test odds</t>
  </si>
  <si>
    <t>+ve Post-test prob</t>
  </si>
  <si>
    <t>-ve Post-test prob</t>
  </si>
  <si>
    <t>Time to Antibiotics (hrs)</t>
  </si>
  <si>
    <t>Probability of Mortality (%)</t>
  </si>
  <si>
    <t>Upper CI</t>
  </si>
  <si>
    <t>Upper error bar</t>
  </si>
  <si>
    <t>Lower CI</t>
  </si>
  <si>
    <t>Lower error bar</t>
  </si>
  <si>
    <t>0–1</t>
  </si>
  <si>
    <t>1–2</t>
  </si>
  <si>
    <t>2–3</t>
  </si>
  <si>
    <t>3–4</t>
  </si>
  <si>
    <t>4–5</t>
  </si>
  <si>
    <t>5–6</t>
  </si>
  <si>
    <t>&gt;6</t>
  </si>
  <si>
    <t>Table Title is bold size 12</t>
  </si>
  <si>
    <t>Column and row headers are bold size 12</t>
  </si>
  <si>
    <t>Data is size 12</t>
  </si>
  <si>
    <t>Colour for borders is RGB(221,110,87) or #DD6E57</t>
  </si>
  <si>
    <t>Colour for title cell is RGB(216,112,84) or #E38461</t>
  </si>
  <si>
    <t>Caption is size 10</t>
  </si>
  <si>
    <t>Colour for column header and caption cells is RGB (224,177,161) or #E8BEAE</t>
  </si>
  <si>
    <t>Differences and risk ratios should be absolute differences and absolute risk reduction/increase. Avoid relative changes or differences, which may give appearance of greater effect.</t>
  </si>
  <si>
    <t>95% CI give a better indication of accuracy and inference to the larger population of interest than a p value.</t>
  </si>
  <si>
    <t>NNT/NNH give a meaningful context for clinical practice. They are less useful if 95% CI include 'no difference', such that the null hypothesis cannot be excluded with statistical certainty.</t>
  </si>
  <si>
    <t>See http://graphpad.com/quickcalcs/ for online stats calculator.</t>
  </si>
  <si>
    <t>We strongly suggest statistics are rechecked and manually calculated where possible, particularly the primary outcome. This is surprisingly easy and most publications include sufficient data for the basics.</t>
  </si>
  <si>
    <t>When ready, remove the gridlines and take a screen shot of the area of interest.</t>
  </si>
  <si>
    <t>Command + Shift + 4 will take a screen shot of selected area on Mac.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</si>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</sst>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£&quot;#,##0.00;[Red]\-&quot;£&quot;#,##0.00"/>
    <numFmt numFmtId="165" formatCode="0.0%"/>
    <numFmt numFmtId="166" formatCode="0.000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"/>
      <scheme val="minor"/>
    </font>
    <font>
      <i/>
      <sz val="10"/>
      <color theme="1"/>
      <name val="Calibri"/>
      <scheme val="minor"/>
    </font>
    <font>
      <sz val="8"/>
      <name val="Calibri"/>
      <family val="2"/>
      <scheme val="minor"/>
    </font>
    <font>
      <sz val="12"/>
      <color theme="6" tint="-0.249977111117893"/>
      <name val="Calibri"/>
      <scheme val="minor"/>
    </font>
    <font>
      <sz val="12"/>
      <color theme="5" tint="-0.249977111117893"/>
      <name val="Calibri"/>
      <scheme val="minor"/>
    </font>
    <font>
      <b/>
      <sz val="15"/>
      <color theme="3"/>
      <name val="Calibri"/>
      <family val="2"/>
      <scheme val="minor"/>
    </font>
    <font>
      <b/>
      <sz val="15"/>
      <color rgb="FFDA6F4F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87054"/>
        <bgColor indexed="64"/>
      </patternFill>
    </fill>
    <fill>
      <patternFill patternType="solid">
        <fgColor rgb="FFE0B1A1"/>
        <bgColor indexed="64"/>
      </patternFill>
    </fill>
    <fill>
      <patternFill patternType="solid">
        <fgColor rgb="FFD35845"/>
        <bgColor indexed="64"/>
      </patternFill>
    </fill>
    <fill>
      <patternFill patternType="solid">
        <fgColor rgb="FFDA6F4F"/>
        <bgColor indexed="64"/>
      </patternFill>
    </fill>
    <fill>
      <patternFill patternType="solid">
        <fgColor rgb="FFE2B09E"/>
        <bgColor indexed="64"/>
      </patternFill>
    </fill>
  </fills>
  <borders count="50">
    <border>
      <left/>
      <right/>
      <top/>
      <bottom/>
      <diagonal/>
    </border>
    <border>
      <left style="medium">
        <color rgb="FFD15A4B"/>
      </left>
      <right style="thin">
        <color rgb="FFD15A4B"/>
      </right>
      <top style="medium">
        <color rgb="FFD15A4B"/>
      </top>
      <bottom style="thin">
        <color rgb="FFD15A4B"/>
      </bottom>
      <diagonal/>
    </border>
    <border>
      <left style="thin">
        <color rgb="FFD15A4B"/>
      </left>
      <right style="medium">
        <color rgb="FFD15A4B"/>
      </right>
      <top style="medium">
        <color rgb="FFD15A4B"/>
      </top>
      <bottom style="thin">
        <color rgb="FFD15A4B"/>
      </bottom>
      <diagonal/>
    </border>
    <border>
      <left style="medium">
        <color rgb="FFD15A4B"/>
      </left>
      <right style="thin">
        <color rgb="FFD15A4B"/>
      </right>
      <top style="thin">
        <color rgb="FFD15A4B"/>
      </top>
      <bottom style="medium">
        <color rgb="FFD15A4B"/>
      </bottom>
      <diagonal/>
    </border>
    <border>
      <left style="thin">
        <color rgb="FFD15A4B"/>
      </left>
      <right style="medium">
        <color rgb="FFD15A4B"/>
      </right>
      <top style="thin">
        <color rgb="FFD15A4B"/>
      </top>
      <bottom style="medium">
        <color rgb="FFD15A4B"/>
      </bottom>
      <diagonal/>
    </border>
    <border>
      <left/>
      <right/>
      <top style="thin">
        <color rgb="FFD15A4B"/>
      </top>
      <bottom style="thin">
        <color rgb="FFD15A4B"/>
      </bottom>
      <diagonal/>
    </border>
    <border>
      <left style="medium">
        <color rgb="FFD15A4B"/>
      </left>
      <right/>
      <top style="thin">
        <color rgb="FFD15A4B"/>
      </top>
      <bottom style="thin">
        <color rgb="FFD15A4B"/>
      </bottom>
      <diagonal/>
    </border>
    <border>
      <left/>
      <right style="medium">
        <color rgb="FFD15A4B"/>
      </right>
      <top style="thin">
        <color rgb="FFD15A4B"/>
      </top>
      <bottom style="thin">
        <color rgb="FFD15A4B"/>
      </bottom>
      <diagonal/>
    </border>
    <border>
      <left/>
      <right style="medium">
        <color rgb="FFD15A4B"/>
      </right>
      <top/>
      <bottom/>
      <diagonal/>
    </border>
    <border>
      <left style="medium">
        <color rgb="FFD15A4B"/>
      </left>
      <right style="thin">
        <color rgb="FFD15A4B"/>
      </right>
      <top style="medium">
        <color rgb="FFD15A4B"/>
      </top>
      <bottom/>
      <diagonal/>
    </border>
    <border>
      <left style="medium">
        <color rgb="FFD15A4B"/>
      </left>
      <right style="thin">
        <color rgb="FFD15A4B"/>
      </right>
      <top/>
      <bottom/>
      <diagonal/>
    </border>
    <border>
      <left style="thin">
        <color rgb="FFD15A4B"/>
      </left>
      <right/>
      <top style="thin">
        <color rgb="FFD15A4B"/>
      </top>
      <bottom/>
      <diagonal/>
    </border>
    <border>
      <left style="thin">
        <color rgb="FFD15A4B"/>
      </left>
      <right/>
      <top/>
      <bottom style="thin">
        <color rgb="FFD15A4B"/>
      </bottom>
      <diagonal/>
    </border>
    <border>
      <left style="thin">
        <color rgb="FFD15A4B"/>
      </left>
      <right/>
      <top style="medium">
        <color rgb="FFD15A4B"/>
      </top>
      <bottom/>
      <diagonal/>
    </border>
    <border>
      <left/>
      <right/>
      <top style="medium">
        <color rgb="FFD15A4B"/>
      </top>
      <bottom/>
      <diagonal/>
    </border>
    <border>
      <left style="thin">
        <color rgb="FFD15A4B"/>
      </left>
      <right/>
      <top/>
      <bottom style="medium">
        <color rgb="FFD15A4B"/>
      </bottom>
      <diagonal/>
    </border>
    <border>
      <left/>
      <right/>
      <top/>
      <bottom style="medium">
        <color rgb="FFD15A4B"/>
      </bottom>
      <diagonal/>
    </border>
    <border>
      <left style="medium">
        <color rgb="FFD15A4B"/>
      </left>
      <right style="thin">
        <color rgb="FFD15A4B"/>
      </right>
      <top/>
      <bottom style="medium">
        <color rgb="FFD15A4B"/>
      </bottom>
      <diagonal/>
    </border>
    <border>
      <left style="thin">
        <color rgb="FFD15A4B"/>
      </left>
      <right style="medium">
        <color rgb="FFD15A4B"/>
      </right>
      <top style="medium">
        <color rgb="FFD15A4B"/>
      </top>
      <bottom/>
      <diagonal/>
    </border>
    <border>
      <left style="thin">
        <color rgb="FFD15A4B"/>
      </left>
      <right style="medium">
        <color rgb="FFD15A4B"/>
      </right>
      <top/>
      <bottom style="thin">
        <color rgb="FFD15A4B"/>
      </bottom>
      <diagonal/>
    </border>
    <border>
      <left style="thin">
        <color rgb="FFD15A4B"/>
      </left>
      <right style="medium">
        <color rgb="FFD15A4B"/>
      </right>
      <top style="thin">
        <color rgb="FFD15A4B"/>
      </top>
      <bottom/>
      <diagonal/>
    </border>
    <border>
      <left style="thin">
        <color rgb="FFD15A4B"/>
      </left>
      <right style="medium">
        <color rgb="FFD15A4B"/>
      </right>
      <top/>
      <bottom style="medium">
        <color rgb="FFD15A4B"/>
      </bottom>
      <diagonal/>
    </border>
    <border>
      <left style="medium">
        <color rgb="FFD15A4B"/>
      </left>
      <right style="medium">
        <color rgb="FFD15A4B"/>
      </right>
      <top style="medium">
        <color rgb="FFD15A4B"/>
      </top>
      <bottom/>
      <diagonal/>
    </border>
    <border>
      <left style="medium">
        <color rgb="FFD15A4B"/>
      </left>
      <right style="medium">
        <color rgb="FFD15A4B"/>
      </right>
      <top/>
      <bottom style="thin">
        <color rgb="FFD15A4B"/>
      </bottom>
      <diagonal/>
    </border>
    <border>
      <left style="medium">
        <color rgb="FFD15A4B"/>
      </left>
      <right style="medium">
        <color rgb="FFD15A4B"/>
      </right>
      <top style="thin">
        <color rgb="FFD15A4B"/>
      </top>
      <bottom/>
      <diagonal/>
    </border>
    <border>
      <left style="medium">
        <color rgb="FFD15A4B"/>
      </left>
      <right style="medium">
        <color rgb="FFD15A4B"/>
      </right>
      <top/>
      <bottom style="medium">
        <color rgb="FFD15A4B"/>
      </bottom>
      <diagonal/>
    </border>
    <border>
      <left/>
      <right style="thin">
        <color rgb="FFD15A4B"/>
      </right>
      <top style="medium">
        <color rgb="FFD15A4B"/>
      </top>
      <bottom/>
      <diagonal/>
    </border>
    <border>
      <left/>
      <right style="thin">
        <color rgb="FFD15A4B"/>
      </right>
      <top/>
      <bottom style="thin">
        <color rgb="FFD15A4B"/>
      </bottom>
      <diagonal/>
    </border>
    <border>
      <left/>
      <right style="thin">
        <color rgb="FFD15A4B"/>
      </right>
      <top style="thin">
        <color rgb="FFD15A4B"/>
      </top>
      <bottom/>
      <diagonal/>
    </border>
    <border>
      <left/>
      <right style="thin">
        <color rgb="FFD15A4B"/>
      </right>
      <top/>
      <bottom style="medium">
        <color rgb="FFD15A4B"/>
      </bottom>
      <diagonal/>
    </border>
    <border>
      <left style="medium">
        <color rgb="FFD15A4B"/>
      </left>
      <right/>
      <top/>
      <bottom style="medium">
        <color rgb="FFD15A4B"/>
      </bottom>
      <diagonal/>
    </border>
    <border>
      <left style="medium">
        <color rgb="FFD15A4B"/>
      </left>
      <right/>
      <top style="medium">
        <color rgb="FFD15A4B"/>
      </top>
      <bottom/>
      <diagonal/>
    </border>
    <border>
      <left/>
      <right style="medium">
        <color rgb="FFD15A4B"/>
      </right>
      <top style="medium">
        <color rgb="FFD15A4B"/>
      </top>
      <bottom/>
      <diagonal/>
    </border>
    <border>
      <left style="medium">
        <color rgb="FFD15A4B"/>
      </left>
      <right/>
      <top/>
      <bottom/>
      <diagonal/>
    </border>
    <border>
      <left/>
      <right style="medium">
        <color rgb="FFD15A4B"/>
      </right>
      <top/>
      <bottom style="medium">
        <color rgb="FFD15A4B"/>
      </bottom>
      <diagonal/>
    </border>
    <border>
      <left/>
      <right style="thin">
        <color rgb="FFD15A4B"/>
      </right>
      <top/>
      <bottom/>
      <diagonal/>
    </border>
    <border>
      <left style="medium">
        <color rgb="FFD15A4B"/>
      </left>
      <right/>
      <top style="medium">
        <color rgb="FFD15A4B"/>
      </top>
      <bottom style="medium">
        <color rgb="FFD15A4B"/>
      </bottom>
      <diagonal/>
    </border>
    <border>
      <left/>
      <right style="medium">
        <color rgb="FFD15A4B"/>
      </right>
      <top style="medium">
        <color rgb="FFD15A4B"/>
      </top>
      <bottom style="medium">
        <color rgb="FFD15A4B"/>
      </bottom>
      <diagonal/>
    </border>
    <border>
      <left/>
      <right/>
      <top style="medium">
        <color rgb="FFD15A4B"/>
      </top>
      <bottom style="medium">
        <color rgb="FFD15A4B"/>
      </bottom>
      <diagonal/>
    </border>
    <border>
      <left/>
      <right/>
      <top/>
      <bottom style="thick">
        <color theme="4"/>
      </bottom>
      <diagonal/>
    </border>
    <border>
      <left style="medium">
        <color rgb="FFD35845"/>
      </left>
      <right style="thin">
        <color rgb="FFD15A4B"/>
      </right>
      <top style="medium">
        <color rgb="FFD35845"/>
      </top>
      <bottom style="thin">
        <color rgb="FFD35845"/>
      </bottom>
      <diagonal/>
    </border>
    <border>
      <left style="thin">
        <color rgb="FFD15A4B"/>
      </left>
      <right style="thin">
        <color rgb="FFD15A4B"/>
      </right>
      <top style="medium">
        <color rgb="FFD35845"/>
      </top>
      <bottom style="thin">
        <color rgb="FFD35845"/>
      </bottom>
      <diagonal/>
    </border>
    <border>
      <left style="thin">
        <color rgb="FFD15A4B"/>
      </left>
      <right style="medium">
        <color rgb="FFD35845"/>
      </right>
      <top style="medium">
        <color rgb="FFD35845"/>
      </top>
      <bottom style="thin">
        <color rgb="FFD35845"/>
      </bottom>
      <diagonal/>
    </border>
    <border>
      <left style="medium">
        <color rgb="FFD35845"/>
      </left>
      <right/>
      <top style="thin">
        <color rgb="FFD35845"/>
      </top>
      <bottom style="thin">
        <color rgb="FFD35845"/>
      </bottom>
      <diagonal/>
    </border>
    <border>
      <left/>
      <right/>
      <top style="thin">
        <color rgb="FFD35845"/>
      </top>
      <bottom style="thin">
        <color rgb="FFD35845"/>
      </bottom>
      <diagonal/>
    </border>
    <border>
      <left/>
      <right style="medium">
        <color rgb="FFD35845"/>
      </right>
      <top style="thin">
        <color rgb="FFD35845"/>
      </top>
      <bottom style="thin">
        <color rgb="FFD35845"/>
      </bottom>
      <diagonal/>
    </border>
    <border>
      <left style="medium">
        <color rgb="FFD35845"/>
      </left>
      <right style="thin">
        <color rgb="FFD15A4B"/>
      </right>
      <top style="thin">
        <color rgb="FFD35845"/>
      </top>
      <bottom style="medium">
        <color rgb="FFD35845"/>
      </bottom>
      <diagonal/>
    </border>
    <border>
      <left style="thin">
        <color rgb="FFD15A4B"/>
      </left>
      <right style="thin">
        <color rgb="FFD15A4B"/>
      </right>
      <top style="thin">
        <color rgb="FFD35845"/>
      </top>
      <bottom style="medium">
        <color rgb="FFD35845"/>
      </bottom>
      <diagonal/>
    </border>
    <border>
      <left style="thin">
        <color rgb="FFD15A4B"/>
      </left>
      <right style="medium">
        <color rgb="FFD35845"/>
      </right>
      <top style="thin">
        <color rgb="FFD35845"/>
      </top>
      <bottom style="medium">
        <color rgb="FFD35845"/>
      </bottom>
      <diagonal/>
    </border>
    <border>
      <left/>
      <right/>
      <top/>
      <bottom style="thick">
        <color rgb="FFD35845"/>
      </bottom>
      <diagonal/>
    </border>
  </borders>
  <cellStyleXfs count="2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2" borderId="1">
      <alignment horizontal="center" vertical="center"/>
    </xf>
    <xf numFmtId="0" fontId="7" fillId="3" borderId="3">
      <alignment horizontal="center" vertical="center" wrapText="1"/>
    </xf>
    <xf numFmtId="0" fontId="4" fillId="0" borderId="6">
      <alignment horizontal="center" vertical="center" wrapText="1"/>
    </xf>
    <xf numFmtId="0" fontId="3" fillId="0" borderId="5">
      <alignment horizontal="center" vertical="center"/>
    </xf>
    <xf numFmtId="0" fontId="4" fillId="3" borderId="5">
      <alignment horizontal="center" vertical="center"/>
    </xf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2" fillId="0" borderId="39" applyNumberFormat="0" applyFill="0" applyAlignment="0" applyProtection="0"/>
  </cellStyleXfs>
  <cellXfs count="93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/>
    <xf numFmtId="49" fontId="0" fillId="0" borderId="0" xfId="0" applyNumberFormat="1"/>
    <xf numFmtId="49" fontId="0" fillId="0" borderId="0" xfId="0" quotePrefix="1" applyNumberFormat="1"/>
    <xf numFmtId="165" fontId="0" fillId="0" borderId="0" xfId="8" applyNumberFormat="1" applyFont="1"/>
    <xf numFmtId="164" fontId="0" fillId="0" borderId="0" xfId="0" applyNumberFormat="1"/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0" fillId="0" borderId="26" xfId="0" quotePrefix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3" xfId="0" quotePrefix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66" fontId="0" fillId="0" borderId="8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166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0" fontId="0" fillId="0" borderId="23" xfId="25" applyNumberFormat="1" applyFont="1" applyBorder="1" applyAlignment="1">
      <alignment horizontal="center" vertical="center"/>
    </xf>
    <xf numFmtId="10" fontId="0" fillId="0" borderId="25" xfId="25" applyNumberFormat="1" applyFont="1" applyBorder="1" applyAlignment="1">
      <alignment horizontal="center" vertical="center"/>
    </xf>
    <xf numFmtId="10" fontId="0" fillId="0" borderId="30" xfId="25" applyNumberFormat="1" applyFont="1" applyBorder="1" applyAlignment="1">
      <alignment horizontal="center" vertical="center"/>
    </xf>
    <xf numFmtId="10" fontId="0" fillId="0" borderId="21" xfId="25" applyNumberFormat="1" applyFont="1" applyBorder="1" applyAlignment="1">
      <alignment horizontal="center" vertical="center"/>
    </xf>
    <xf numFmtId="10" fontId="0" fillId="0" borderId="32" xfId="25" applyNumberFormat="1" applyFont="1" applyBorder="1" applyAlignment="1">
      <alignment horizontal="center"/>
    </xf>
    <xf numFmtId="10" fontId="0" fillId="0" borderId="8" xfId="25" applyNumberFormat="1" applyFont="1" applyBorder="1" applyAlignment="1">
      <alignment horizontal="center"/>
    </xf>
    <xf numFmtId="10" fontId="0" fillId="0" borderId="34" xfId="25" applyNumberFormat="1" applyFont="1" applyBorder="1" applyAlignment="1">
      <alignment horizontal="center"/>
    </xf>
    <xf numFmtId="0" fontId="4" fillId="4" borderId="0" xfId="0" applyFont="1" applyFill="1"/>
    <xf numFmtId="0" fontId="0" fillId="5" borderId="0" xfId="0" applyFill="1"/>
    <xf numFmtId="0" fontId="0" fillId="6" borderId="0" xfId="0" applyFill="1"/>
    <xf numFmtId="0" fontId="4" fillId="6" borderId="43" xfId="0" applyFont="1" applyFill="1" applyBorder="1" applyAlignment="1">
      <alignment horizontal="center" vertical="center"/>
    </xf>
    <xf numFmtId="0" fontId="4" fillId="6" borderId="44" xfId="0" applyFont="1" applyFill="1" applyBorder="1" applyAlignment="1">
      <alignment horizontal="center" vertical="center"/>
    </xf>
    <xf numFmtId="0" fontId="4" fillId="6" borderId="45" xfId="0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/>
    </xf>
    <xf numFmtId="0" fontId="0" fillId="0" borderId="44" xfId="0" quotePrefix="1" applyFont="1" applyBorder="1" applyAlignment="1">
      <alignment horizontal="center" vertical="center"/>
    </xf>
    <xf numFmtId="9" fontId="0" fillId="0" borderId="44" xfId="0" applyNumberFormat="1" applyFont="1" applyFill="1" applyBorder="1" applyAlignment="1">
      <alignment horizontal="center" vertical="center"/>
    </xf>
    <xf numFmtId="0" fontId="0" fillId="0" borderId="44" xfId="0" quotePrefix="1" applyFont="1" applyBorder="1" applyAlignment="1">
      <alignment horizontal="center"/>
    </xf>
    <xf numFmtId="9" fontId="0" fillId="0" borderId="44" xfId="0" applyNumberFormat="1" applyFont="1" applyBorder="1" applyAlignment="1">
      <alignment horizontal="center" vertical="center"/>
    </xf>
    <xf numFmtId="0" fontId="0" fillId="0" borderId="44" xfId="0" applyFont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9" fontId="0" fillId="0" borderId="44" xfId="0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3" fillId="0" borderId="49" xfId="26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4" fillId="5" borderId="40" xfId="0" applyFont="1" applyFill="1" applyBorder="1" applyAlignment="1">
      <alignment horizontal="center" vertical="center"/>
    </xf>
    <xf numFmtId="0" fontId="4" fillId="5" borderId="41" xfId="0" applyFont="1" applyFill="1" applyBorder="1" applyAlignment="1">
      <alignment horizontal="center" vertical="center"/>
    </xf>
    <xf numFmtId="0" fontId="4" fillId="5" borderId="42" xfId="0" applyFont="1" applyFill="1" applyBorder="1" applyAlignment="1">
      <alignment horizontal="center" vertical="center"/>
    </xf>
    <xf numFmtId="0" fontId="7" fillId="6" borderId="46" xfId="0" applyFont="1" applyFill="1" applyBorder="1" applyAlignment="1">
      <alignment horizontal="center" vertical="center" wrapText="1"/>
    </xf>
    <xf numFmtId="0" fontId="7" fillId="6" borderId="47" xfId="0" applyFont="1" applyFill="1" applyBorder="1" applyAlignment="1">
      <alignment horizontal="center" vertical="center" wrapText="1"/>
    </xf>
    <xf numFmtId="0" fontId="7" fillId="6" borderId="48" xfId="0" applyFont="1" applyFill="1" applyBorder="1" applyAlignment="1">
      <alignment horizontal="center" vertical="center" wrapText="1"/>
    </xf>
    <xf numFmtId="0" fontId="4" fillId="6" borderId="44" xfId="0" applyFont="1" applyFill="1" applyBorder="1" applyAlignment="1">
      <alignment horizontal="center" vertical="center"/>
    </xf>
    <xf numFmtId="0" fontId="4" fillId="6" borderId="45" xfId="0" applyFont="1" applyFill="1" applyBorder="1" applyAlignment="1">
      <alignment horizontal="center" vertical="center"/>
    </xf>
    <xf numFmtId="0" fontId="0" fillId="0" borderId="44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0" fillId="3" borderId="30" xfId="0" quotePrefix="1" applyFill="1" applyBorder="1" applyAlignment="1">
      <alignment horizontal="center"/>
    </xf>
    <xf numFmtId="0" fontId="0" fillId="3" borderId="16" xfId="0" quotePrefix="1" applyFill="1" applyBorder="1" applyAlignment="1">
      <alignment horizontal="center"/>
    </xf>
    <xf numFmtId="0" fontId="0" fillId="3" borderId="29" xfId="0" quotePrefix="1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0" fillId="3" borderId="33" xfId="0" quotePrefix="1" applyFill="1" applyBorder="1" applyAlignment="1">
      <alignment horizontal="center"/>
    </xf>
    <xf numFmtId="0" fontId="0" fillId="3" borderId="0" xfId="0" quotePrefix="1" applyFill="1" applyBorder="1" applyAlignment="1">
      <alignment horizontal="center"/>
    </xf>
    <xf numFmtId="0" fontId="0" fillId="3" borderId="35" xfId="0" quotePrefix="1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textRotation="90"/>
    </xf>
    <xf numFmtId="0" fontId="4" fillId="2" borderId="10" xfId="0" applyFont="1" applyFill="1" applyBorder="1" applyAlignment="1">
      <alignment horizontal="center" vertical="center" textRotation="90"/>
    </xf>
    <xf numFmtId="0" fontId="4" fillId="2" borderId="17" xfId="0" applyFont="1" applyFill="1" applyBorder="1" applyAlignment="1">
      <alignment horizontal="center" vertical="center" textRotation="90"/>
    </xf>
    <xf numFmtId="0" fontId="4" fillId="3" borderId="18" xfId="0" quotePrefix="1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4" fillId="3" borderId="20" xfId="0" quotePrefix="1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</cellXfs>
  <cellStyles count="27">
    <cellStyle name="Column Header" xfId="7"/>
    <cellStyle name="Data Cell" xfId="6"/>
    <cellStyle name="Followed Hyperlink" xfId="2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eading 1" xfId="26" builtinId="16"/>
    <cellStyle name="Hyperlink" xfId="21" builtinId="8" hidden="1"/>
    <cellStyle name="Hyperlink" xfId="23" builtinId="8" hidden="1"/>
    <cellStyle name="Hyperlink" xfId="19" builtinId="8" hidden="1"/>
    <cellStyle name="Hyperlink" xfId="9" builtinId="8" hidden="1"/>
    <cellStyle name="Hyperlink" xfId="11" builtinId="8" hidden="1"/>
    <cellStyle name="Hyperlink" xfId="1" builtinId="8" hidden="1"/>
    <cellStyle name="Hyperlink" xfId="15" builtinId="8" hidden="1"/>
    <cellStyle name="Hyperlink" xfId="17" builtinId="8" hidden="1"/>
    <cellStyle name="Hyperlink" xfId="13" builtinId="8" hidden="1"/>
    <cellStyle name="Normal" xfId="0" builtinId="0"/>
    <cellStyle name="Percent" xfId="8" builtinId="5"/>
    <cellStyle name="Percent 2" xfId="25"/>
    <cellStyle name="Row Header" xfId="5"/>
    <cellStyle name="Table Footer" xfId="4"/>
    <cellStyle name="Table Title" xfId="3"/>
  </cellStyles>
  <dxfs count="0"/>
  <tableStyles count="0" defaultTableStyle="TableStyleMedium9" defaultPivotStyle="PivotStyleMedium4"/>
  <colors>
    <mruColors>
      <color rgb="FFC2453E"/>
      <color rgb="FFCB5A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Time of Antibiotic Administration against Probability of Mortality</c:v>
          </c:tx>
          <c:spPr>
            <a:ln>
              <a:noFill/>
            </a:ln>
            <a:effectLst>
              <a:outerShdw blurRad="50800" dist="38100" dir="2700000" algn="tl" rotWithShape="0">
                <a:srgbClr val="000000">
                  <a:alpha val="43000"/>
                </a:srgbClr>
              </a:outerShdw>
            </a:effectLst>
          </c:spPr>
          <c:marker>
            <c:symbol val="circle"/>
            <c:size val="7"/>
            <c:spPr>
              <a:solidFill>
                <a:srgbClr val="CB5A46"/>
              </a:solidFill>
              <a:ln w="38100">
                <a:solidFill>
                  <a:srgbClr val="C2453E"/>
                </a:solidFill>
              </a:ln>
              <a:effectLst>
                <a:outerShdw blurRad="50800" dist="38100" dir="2700000" algn="tl" rotWithShape="0">
                  <a:srgbClr val="000000">
                    <a:alpha val="43000"/>
                  </a:srgbClr>
                </a:outerShdw>
              </a:effectLst>
            </c:spPr>
          </c:marker>
          <c:trendline>
            <c:spPr>
              <a:ln w="38100">
                <a:solidFill>
                  <a:srgbClr val="C2453E">
                    <a:alpha val="75000"/>
                  </a:srgbClr>
                </a:solidFill>
                <a:prstDash val="sysDash"/>
              </a:ln>
            </c:spPr>
            <c:trendlineType val="linear"/>
            <c:dispRSqr val="0"/>
            <c:dispEq val="0"/>
          </c:trendline>
          <c:errBars>
            <c:errDir val="y"/>
            <c:errBarType val="both"/>
            <c:errValType val="cust"/>
            <c:noEndCap val="0"/>
            <c:plus>
              <c:numRef>
                <c:f>'Cohort Graphic'!$D$2:$D$8</c:f>
                <c:numCache>
                  <c:formatCode>General</c:formatCode>
                  <c:ptCount val="7"/>
                  <c:pt idx="0">
                    <c:v>0.014</c:v>
                  </c:pt>
                  <c:pt idx="1">
                    <c:v>0.013</c:v>
                  </c:pt>
                  <c:pt idx="2">
                    <c:v>0.017</c:v>
                  </c:pt>
                  <c:pt idx="3">
                    <c:v>0.022</c:v>
                  </c:pt>
                  <c:pt idx="4">
                    <c:v>0.029</c:v>
                  </c:pt>
                  <c:pt idx="5">
                    <c:v>0.039</c:v>
                  </c:pt>
                  <c:pt idx="6">
                    <c:v>0.022</c:v>
                  </c:pt>
                </c:numCache>
              </c:numRef>
            </c:plus>
            <c:minus>
              <c:numRef>
                <c:f>'Cohort Graphic'!$F$2:$F$8</c:f>
                <c:numCache>
                  <c:formatCode>General</c:formatCode>
                  <c:ptCount val="7"/>
                  <c:pt idx="0">
                    <c:v>0.014</c:v>
                  </c:pt>
                  <c:pt idx="1">
                    <c:v>0.014</c:v>
                  </c:pt>
                  <c:pt idx="2">
                    <c:v>0.017</c:v>
                  </c:pt>
                  <c:pt idx="3">
                    <c:v>0.023</c:v>
                  </c:pt>
                  <c:pt idx="4">
                    <c:v>0.029</c:v>
                  </c:pt>
                  <c:pt idx="5">
                    <c:v>0.038</c:v>
                  </c:pt>
                  <c:pt idx="6">
                    <c:v>0.022</c:v>
                  </c:pt>
                </c:numCache>
              </c:numRef>
            </c:minus>
            <c:spPr>
              <a:ln w="31750">
                <a:solidFill>
                  <a:srgbClr val="CB5A46"/>
                </a:solidFill>
              </a:ln>
              <a:effectLst>
                <a:outerShdw blurRad="50800" dist="38100" dir="2700000" algn="tl" rotWithShape="0">
                  <a:srgbClr val="000000">
                    <a:alpha val="43000"/>
                  </a:srgbClr>
                </a:outerShdw>
              </a:effectLst>
            </c:spPr>
          </c:errBars>
          <c:cat>
            <c:strRef>
              <c:f>'Cohort Graphic'!$A$2:$A$8</c:f>
              <c:strCache>
                <c:ptCount val="7"/>
                <c:pt idx="0">
                  <c:v>0–1</c:v>
                </c:pt>
                <c:pt idx="1">
                  <c:v>1–2</c:v>
                </c:pt>
                <c:pt idx="2">
                  <c:v>2–3</c:v>
                </c:pt>
                <c:pt idx="3">
                  <c:v>3–4</c:v>
                </c:pt>
                <c:pt idx="4">
                  <c:v>4–5</c:v>
                </c:pt>
                <c:pt idx="5">
                  <c:v>5–6</c:v>
                </c:pt>
                <c:pt idx="6">
                  <c:v>&gt;6</c:v>
                </c:pt>
              </c:strCache>
            </c:strRef>
          </c:cat>
          <c:val>
            <c:numRef>
              <c:f>'Cohort Graphic'!$B$2:$B$8</c:f>
              <c:numCache>
                <c:formatCode>0.0%</c:formatCode>
                <c:ptCount val="7"/>
                <c:pt idx="0">
                  <c:v>0.246</c:v>
                </c:pt>
                <c:pt idx="1">
                  <c:v>0.259</c:v>
                </c:pt>
                <c:pt idx="2">
                  <c:v>0.27</c:v>
                </c:pt>
                <c:pt idx="3">
                  <c:v>0.279</c:v>
                </c:pt>
                <c:pt idx="4">
                  <c:v>0.288</c:v>
                </c:pt>
                <c:pt idx="5">
                  <c:v>0.323</c:v>
                </c:pt>
                <c:pt idx="6">
                  <c:v>0.331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DD-4E1D-AC00-6405CA3E9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9779840"/>
        <c:axId val="-2109779488"/>
      </c:lineChart>
      <c:catAx>
        <c:axId val="-2109779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to Initial Antibiotics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>
            <a:solidFill>
              <a:srgbClr val="C2453E"/>
            </a:solidFill>
          </a:ln>
        </c:spPr>
        <c:crossAx val="-2109779488"/>
        <c:crosses val="autoZero"/>
        <c:auto val="1"/>
        <c:lblAlgn val="ctr"/>
        <c:lblOffset val="100"/>
        <c:noMultiLvlLbl val="0"/>
      </c:catAx>
      <c:valAx>
        <c:axId val="-2109779488"/>
        <c:scaling>
          <c:orientation val="minMax"/>
          <c:max val="0.4"/>
          <c:min val="0.2"/>
        </c:scaling>
        <c:delete val="0"/>
        <c:axPos val="l"/>
        <c:majorGridlines>
          <c:spPr>
            <a:ln>
              <a:solidFill>
                <a:srgbClr val="CB5A46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Probability of Mortality (%)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spPr>
          <a:ln>
            <a:solidFill>
              <a:srgbClr val="C2453E"/>
            </a:solidFill>
          </a:ln>
        </c:spPr>
        <c:crossAx val="-2109779840"/>
        <c:crosses val="autoZero"/>
        <c:crossBetween val="between"/>
        <c:majorUnit val="0.05"/>
      </c:valAx>
      <c:spPr>
        <a:ln>
          <a:noFill/>
        </a:ln>
      </c:spPr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10</xdr:row>
      <xdr:rowOff>95250</xdr:rowOff>
    </xdr:from>
    <xdr:to>
      <xdr:col>6</xdr:col>
      <xdr:colOff>552450</xdr:colOff>
      <xdr:row>27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N32"/>
  <sheetViews>
    <sheetView tabSelected="1" workbookViewId="0">
      <selection activeCell="J4" sqref="J4:N4"/>
    </sheetView>
  </sheetViews>
  <sheetFormatPr baseColWidth="10" defaultColWidth="11" defaultRowHeight="16" x14ac:dyDescent="0.2"/>
  <cols>
    <col min="2" max="2" width="18.33203125" customWidth="1"/>
    <col min="3" max="7" width="18.5" customWidth="1"/>
    <col min="10" max="10" width="14.33203125" customWidth="1"/>
  </cols>
  <sheetData>
    <row r="1" spans="2:14" ht="36" customHeight="1" thickBot="1" x14ac:dyDescent="0.3">
      <c r="J1" s="54" t="s">
        <v>106</v>
      </c>
      <c r="K1" s="54"/>
      <c r="L1" s="54"/>
      <c r="M1" s="54"/>
      <c r="N1" s="54"/>
    </row>
    <row r="2" spans="2:14" ht="17" thickTop="1" x14ac:dyDescent="0.2">
      <c r="B2" s="59" t="s">
        <v>0</v>
      </c>
      <c r="C2" s="60"/>
      <c r="D2" s="60"/>
      <c r="E2" s="60"/>
      <c r="F2" s="60"/>
      <c r="G2" s="61"/>
      <c r="J2" s="55" t="s">
        <v>92</v>
      </c>
      <c r="K2" s="55"/>
      <c r="L2" s="55"/>
      <c r="M2" s="55"/>
      <c r="N2" s="55"/>
    </row>
    <row r="3" spans="2:14" s="2" customFormat="1" x14ac:dyDescent="0.2">
      <c r="B3" s="37" t="s">
        <v>1</v>
      </c>
      <c r="C3" s="38" t="s">
        <v>2</v>
      </c>
      <c r="D3" s="38" t="s">
        <v>3</v>
      </c>
      <c r="E3" s="38" t="s">
        <v>4</v>
      </c>
      <c r="F3" s="38" t="s">
        <v>5</v>
      </c>
      <c r="G3" s="39" t="s">
        <v>6</v>
      </c>
      <c r="J3" s="51" t="s">
        <v>93</v>
      </c>
      <c r="K3" s="51"/>
      <c r="L3" s="51"/>
      <c r="M3" s="51"/>
      <c r="N3" s="51"/>
    </row>
    <row r="4" spans="2:14" ht="32" x14ac:dyDescent="0.2">
      <c r="B4" s="40" t="s">
        <v>7</v>
      </c>
      <c r="C4" s="41" t="s">
        <v>8</v>
      </c>
      <c r="D4" s="41" t="s">
        <v>9</v>
      </c>
      <c r="E4" s="42">
        <v>3.1</v>
      </c>
      <c r="F4" s="41" t="s">
        <v>10</v>
      </c>
      <c r="G4" s="43">
        <v>0.02</v>
      </c>
      <c r="J4" s="56" t="s">
        <v>94</v>
      </c>
      <c r="K4" s="56"/>
      <c r="L4" s="56"/>
      <c r="M4" s="56"/>
      <c r="N4" s="56"/>
    </row>
    <row r="5" spans="2:14" ht="47" customHeight="1" thickBot="1" x14ac:dyDescent="0.25">
      <c r="B5" s="62" t="s">
        <v>11</v>
      </c>
      <c r="C5" s="63"/>
      <c r="D5" s="63"/>
      <c r="E5" s="63"/>
      <c r="F5" s="63"/>
      <c r="G5" s="64"/>
      <c r="J5" s="56" t="s">
        <v>97</v>
      </c>
      <c r="K5" s="56"/>
      <c r="L5" s="56"/>
      <c r="M5" s="56"/>
      <c r="N5" s="56"/>
    </row>
    <row r="6" spans="2:14" ht="17" thickBot="1" x14ac:dyDescent="0.25">
      <c r="B6" s="1"/>
      <c r="C6" s="1"/>
      <c r="D6" s="1"/>
      <c r="E6" s="1"/>
      <c r="F6" s="1"/>
      <c r="G6" s="1"/>
    </row>
    <row r="7" spans="2:14" s="2" customFormat="1" x14ac:dyDescent="0.2">
      <c r="B7" s="59" t="s">
        <v>12</v>
      </c>
      <c r="C7" s="60"/>
      <c r="D7" s="60"/>
      <c r="E7" s="60"/>
      <c r="F7" s="60"/>
      <c r="G7" s="61"/>
    </row>
    <row r="8" spans="2:14" s="2" customFormat="1" ht="15" customHeight="1" x14ac:dyDescent="0.2">
      <c r="B8" s="37" t="s">
        <v>1</v>
      </c>
      <c r="C8" s="38" t="s">
        <v>2</v>
      </c>
      <c r="D8" s="38" t="s">
        <v>3</v>
      </c>
      <c r="E8" s="38" t="s">
        <v>13</v>
      </c>
      <c r="F8" s="38" t="s">
        <v>14</v>
      </c>
      <c r="G8" s="39" t="s">
        <v>6</v>
      </c>
      <c r="J8" s="34"/>
      <c r="K8" s="51" t="s">
        <v>95</v>
      </c>
      <c r="L8" s="51"/>
      <c r="M8" s="51"/>
      <c r="N8" s="51"/>
    </row>
    <row r="9" spans="2:14" x14ac:dyDescent="0.2">
      <c r="B9" s="40" t="s">
        <v>15</v>
      </c>
      <c r="C9" s="41" t="s">
        <v>16</v>
      </c>
      <c r="D9" s="41" t="s">
        <v>17</v>
      </c>
      <c r="E9" s="42" t="s">
        <v>18</v>
      </c>
      <c r="F9" s="44" t="s">
        <v>18</v>
      </c>
      <c r="G9" s="43">
        <v>0.01</v>
      </c>
    </row>
    <row r="10" spans="2:14" ht="15" customHeight="1" x14ac:dyDescent="0.2">
      <c r="B10" s="40" t="s">
        <v>19</v>
      </c>
      <c r="C10" s="41" t="s">
        <v>20</v>
      </c>
      <c r="D10" s="41" t="s">
        <v>21</v>
      </c>
      <c r="E10" s="41" t="s">
        <v>18</v>
      </c>
      <c r="F10" s="44" t="s">
        <v>18</v>
      </c>
      <c r="G10" s="43">
        <v>0.04</v>
      </c>
      <c r="J10" s="35"/>
      <c r="K10" s="52" t="s">
        <v>96</v>
      </c>
      <c r="L10" s="52"/>
      <c r="M10" s="52"/>
      <c r="N10" s="52"/>
    </row>
    <row r="11" spans="2:14" x14ac:dyDescent="0.2">
      <c r="B11" s="40" t="s">
        <v>22</v>
      </c>
      <c r="C11" s="45">
        <v>0.28000000000000003</v>
      </c>
      <c r="D11" s="45">
        <v>0.35</v>
      </c>
      <c r="E11" s="41" t="s">
        <v>23</v>
      </c>
      <c r="F11" s="46">
        <v>16</v>
      </c>
      <c r="G11" s="43">
        <v>0.21</v>
      </c>
    </row>
    <row r="12" spans="2:14" x14ac:dyDescent="0.2">
      <c r="B12" s="40" t="s">
        <v>24</v>
      </c>
      <c r="C12" s="47">
        <v>0.44</v>
      </c>
      <c r="D12" s="47">
        <v>0.57999999999999996</v>
      </c>
      <c r="E12" s="47" t="s">
        <v>25</v>
      </c>
      <c r="F12" s="44">
        <v>8</v>
      </c>
      <c r="G12" s="43">
        <v>0.01</v>
      </c>
      <c r="J12" s="36"/>
      <c r="K12" s="53" t="s">
        <v>98</v>
      </c>
      <c r="L12" s="53"/>
      <c r="M12" s="53"/>
      <c r="N12" s="53"/>
    </row>
    <row r="13" spans="2:14" x14ac:dyDescent="0.2">
      <c r="B13" s="40" t="s">
        <v>26</v>
      </c>
      <c r="C13" s="41" t="s">
        <v>27</v>
      </c>
      <c r="D13" s="41" t="s">
        <v>28</v>
      </c>
      <c r="E13" s="48" t="s">
        <v>18</v>
      </c>
      <c r="F13" s="44" t="s">
        <v>18</v>
      </c>
      <c r="G13" s="43">
        <v>2E-3</v>
      </c>
      <c r="K13" s="53"/>
      <c r="L13" s="53"/>
      <c r="M13" s="53"/>
      <c r="N13" s="53"/>
    </row>
    <row r="14" spans="2:14" x14ac:dyDescent="0.2">
      <c r="B14" s="40" t="s">
        <v>29</v>
      </c>
      <c r="C14" s="41" t="s">
        <v>30</v>
      </c>
      <c r="D14" s="41" t="s">
        <v>31</v>
      </c>
      <c r="E14" s="41" t="s">
        <v>18</v>
      </c>
      <c r="F14" s="41" t="s">
        <v>18</v>
      </c>
      <c r="G14" s="43">
        <v>0.5</v>
      </c>
    </row>
    <row r="15" spans="2:14" ht="33" customHeight="1" thickBot="1" x14ac:dyDescent="0.25">
      <c r="B15" s="62" t="s">
        <v>32</v>
      </c>
      <c r="C15" s="63"/>
      <c r="D15" s="63"/>
      <c r="E15" s="63"/>
      <c r="F15" s="63"/>
      <c r="G15" s="64"/>
      <c r="J15" s="53" t="s">
        <v>99</v>
      </c>
      <c r="K15" s="53"/>
      <c r="L15" s="53"/>
      <c r="M15" s="53"/>
      <c r="N15" s="53"/>
    </row>
    <row r="16" spans="2:14" ht="17" thickBot="1" x14ac:dyDescent="0.25">
      <c r="J16" s="53"/>
      <c r="K16" s="53"/>
      <c r="L16" s="53"/>
      <c r="M16" s="53"/>
      <c r="N16" s="53"/>
    </row>
    <row r="17" spans="2:14" x14ac:dyDescent="0.2">
      <c r="B17" s="59" t="s">
        <v>33</v>
      </c>
      <c r="C17" s="60"/>
      <c r="D17" s="60"/>
      <c r="E17" s="60"/>
      <c r="F17" s="60"/>
      <c r="G17" s="61"/>
    </row>
    <row r="18" spans="2:14" x14ac:dyDescent="0.2">
      <c r="B18" s="37" t="s">
        <v>1</v>
      </c>
      <c r="C18" s="38" t="s">
        <v>34</v>
      </c>
      <c r="D18" s="38" t="s">
        <v>35</v>
      </c>
      <c r="E18" s="38" t="s">
        <v>4</v>
      </c>
      <c r="F18" s="38" t="s">
        <v>5</v>
      </c>
      <c r="G18" s="39" t="s">
        <v>6</v>
      </c>
      <c r="J18" s="57" t="s">
        <v>100</v>
      </c>
      <c r="K18" s="57"/>
      <c r="L18" s="57"/>
      <c r="M18" s="57"/>
      <c r="N18" s="57"/>
    </row>
    <row r="19" spans="2:14" x14ac:dyDescent="0.2">
      <c r="B19" s="40" t="s">
        <v>36</v>
      </c>
      <c r="C19" s="48" t="s">
        <v>37</v>
      </c>
      <c r="D19" s="48" t="s">
        <v>38</v>
      </c>
      <c r="E19" s="48">
        <v>1.6</v>
      </c>
      <c r="F19" s="46" t="s">
        <v>39</v>
      </c>
      <c r="G19" s="68" t="s">
        <v>40</v>
      </c>
      <c r="J19" s="57"/>
      <c r="K19" s="57"/>
      <c r="L19" s="57"/>
      <c r="M19" s="57"/>
      <c r="N19" s="57"/>
    </row>
    <row r="20" spans="2:14" x14ac:dyDescent="0.2">
      <c r="B20" s="40" t="s">
        <v>41</v>
      </c>
      <c r="C20" s="41" t="s">
        <v>42</v>
      </c>
      <c r="D20" s="41" t="s">
        <v>43</v>
      </c>
      <c r="E20" s="41">
        <v>0.1</v>
      </c>
      <c r="F20" s="44" t="s">
        <v>44</v>
      </c>
      <c r="G20" s="68"/>
      <c r="J20" s="57"/>
      <c r="K20" s="57"/>
      <c r="L20" s="57"/>
      <c r="M20" s="57"/>
      <c r="N20" s="57"/>
    </row>
    <row r="21" spans="2:14" x14ac:dyDescent="0.2">
      <c r="B21" s="49" t="s">
        <v>45</v>
      </c>
      <c r="C21" s="41" t="s">
        <v>46</v>
      </c>
      <c r="D21" s="41" t="s">
        <v>47</v>
      </c>
      <c r="E21" s="42">
        <v>0.7</v>
      </c>
      <c r="F21" s="44" t="s">
        <v>48</v>
      </c>
      <c r="G21" s="68"/>
    </row>
    <row r="22" spans="2:14" ht="17" thickBot="1" x14ac:dyDescent="0.25">
      <c r="B22" s="62" t="s">
        <v>49</v>
      </c>
      <c r="C22" s="63"/>
      <c r="D22" s="63"/>
      <c r="E22" s="63"/>
      <c r="F22" s="63"/>
      <c r="G22" s="64"/>
      <c r="J22" s="53" t="s">
        <v>101</v>
      </c>
      <c r="K22" s="53"/>
      <c r="L22" s="53"/>
      <c r="M22" s="53"/>
      <c r="N22" s="53"/>
    </row>
    <row r="23" spans="2:14" ht="17" thickBot="1" x14ac:dyDescent="0.25">
      <c r="J23" s="53"/>
      <c r="K23" s="53"/>
      <c r="L23" s="53"/>
      <c r="M23" s="53"/>
      <c r="N23" s="53"/>
    </row>
    <row r="24" spans="2:14" x14ac:dyDescent="0.2">
      <c r="B24" s="59" t="s">
        <v>50</v>
      </c>
      <c r="C24" s="60"/>
      <c r="D24" s="60"/>
      <c r="E24" s="60"/>
      <c r="F24" s="60"/>
      <c r="G24" s="61"/>
      <c r="J24" s="53"/>
      <c r="K24" s="53"/>
      <c r="L24" s="53"/>
      <c r="M24" s="53"/>
      <c r="N24" s="53"/>
    </row>
    <row r="25" spans="2:14" x14ac:dyDescent="0.2">
      <c r="B25" s="37" t="s">
        <v>1</v>
      </c>
      <c r="C25" s="38" t="s">
        <v>34</v>
      </c>
      <c r="D25" s="38" t="s">
        <v>35</v>
      </c>
      <c r="E25" s="38" t="s">
        <v>4</v>
      </c>
      <c r="F25" s="65" t="s">
        <v>6</v>
      </c>
      <c r="G25" s="66"/>
    </row>
    <row r="26" spans="2:14" ht="15.75" customHeight="1" x14ac:dyDescent="0.2">
      <c r="B26" s="40" t="s">
        <v>51</v>
      </c>
      <c r="C26" s="50">
        <v>0.81</v>
      </c>
      <c r="D26" s="50">
        <v>0.42</v>
      </c>
      <c r="E26" s="50">
        <f>C26-D26</f>
        <v>0.39000000000000007</v>
      </c>
      <c r="F26" s="67" t="s">
        <v>52</v>
      </c>
      <c r="G26" s="68"/>
      <c r="J26" t="s">
        <v>102</v>
      </c>
    </row>
    <row r="27" spans="2:14" ht="32" x14ac:dyDescent="0.2">
      <c r="B27" s="40" t="s">
        <v>53</v>
      </c>
      <c r="C27" s="47">
        <v>0.86</v>
      </c>
      <c r="D27" s="47">
        <v>0.48</v>
      </c>
      <c r="E27" s="47">
        <f>C27-D27</f>
        <v>0.38</v>
      </c>
      <c r="F27" s="67"/>
      <c r="G27" s="68"/>
      <c r="J27" s="58" t="s">
        <v>103</v>
      </c>
      <c r="K27" s="58"/>
      <c r="L27" s="58"/>
      <c r="M27" s="58"/>
      <c r="N27" s="58"/>
    </row>
    <row r="28" spans="2:14" ht="17" thickBot="1" x14ac:dyDescent="0.25">
      <c r="B28" s="62" t="s">
        <v>54</v>
      </c>
      <c r="C28" s="63"/>
      <c r="D28" s="63"/>
      <c r="E28" s="63"/>
      <c r="F28" s="63"/>
      <c r="G28" s="64"/>
      <c r="J28" s="58"/>
      <c r="K28" s="58"/>
      <c r="L28" s="58"/>
      <c r="M28" s="58"/>
      <c r="N28" s="58"/>
    </row>
    <row r="30" spans="2:14" x14ac:dyDescent="0.2">
      <c r="J30" s="53" t="s">
        <v>104</v>
      </c>
      <c r="K30" s="53"/>
      <c r="L30" s="53"/>
      <c r="M30" s="53"/>
      <c r="N30" s="53"/>
    </row>
    <row r="31" spans="2:14" x14ac:dyDescent="0.2">
      <c r="J31" s="53"/>
      <c r="K31" s="53"/>
      <c r="L31" s="53"/>
      <c r="M31" s="53"/>
      <c r="N31" s="53"/>
    </row>
    <row r="32" spans="2:14" x14ac:dyDescent="0.2">
      <c r="J32" t="s">
        <v>105</v>
      </c>
    </row>
  </sheetData>
  <mergeCells count="24">
    <mergeCell ref="B28:G28"/>
    <mergeCell ref="F25:G25"/>
    <mergeCell ref="F26:G27"/>
    <mergeCell ref="B17:G17"/>
    <mergeCell ref="B22:G22"/>
    <mergeCell ref="G19:G21"/>
    <mergeCell ref="B2:G2"/>
    <mergeCell ref="B15:G15"/>
    <mergeCell ref="B7:G7"/>
    <mergeCell ref="B5:G5"/>
    <mergeCell ref="B24:G24"/>
    <mergeCell ref="J15:N16"/>
    <mergeCell ref="J18:N20"/>
    <mergeCell ref="J22:N24"/>
    <mergeCell ref="J27:N28"/>
    <mergeCell ref="J30:N31"/>
    <mergeCell ref="K8:N8"/>
    <mergeCell ref="K10:N10"/>
    <mergeCell ref="K12:N13"/>
    <mergeCell ref="J1:N1"/>
    <mergeCell ref="J2:N2"/>
    <mergeCell ref="J3:N3"/>
    <mergeCell ref="J4:N4"/>
    <mergeCell ref="J5:N5"/>
  </mergeCells>
  <phoneticPr fontId="9" type="noConversion"/>
  <pageMargins left="0.75" right="0.75" top="1" bottom="1" header="0.5" footer="0.5"/>
  <pageSetup paperSize="9" scale="77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G35"/>
  <sheetViews>
    <sheetView showGridLines="0" topLeftCell="A2" workbookViewId="0">
      <selection activeCell="G26" sqref="G26"/>
    </sheetView>
  </sheetViews>
  <sheetFormatPr baseColWidth="10" defaultColWidth="11" defaultRowHeight="16" x14ac:dyDescent="0.2"/>
  <cols>
    <col min="2" max="2" width="2.83203125" customWidth="1"/>
    <col min="3" max="3" width="2.5" customWidth="1"/>
    <col min="4" max="4" width="14" customWidth="1"/>
    <col min="5" max="6" width="16" customWidth="1"/>
    <col min="7" max="7" width="22.1640625" bestFit="1" customWidth="1"/>
  </cols>
  <sheetData>
    <row r="12" spans="3:7" ht="17" thickBot="1" x14ac:dyDescent="0.25"/>
    <row r="13" spans="3:7" x14ac:dyDescent="0.2">
      <c r="E13" s="81" t="s">
        <v>55</v>
      </c>
      <c r="F13" s="82"/>
    </row>
    <row r="14" spans="3:7" ht="17" thickBot="1" x14ac:dyDescent="0.25">
      <c r="C14" s="2"/>
      <c r="D14" s="2"/>
      <c r="E14" s="7" t="s">
        <v>56</v>
      </c>
      <c r="F14" s="8" t="s">
        <v>57</v>
      </c>
      <c r="G14" s="2"/>
    </row>
    <row r="15" spans="3:7" ht="24" customHeight="1" x14ac:dyDescent="0.2">
      <c r="C15" s="83" t="s">
        <v>58</v>
      </c>
      <c r="D15" s="86" t="s">
        <v>59</v>
      </c>
      <c r="E15" s="14" t="s">
        <v>60</v>
      </c>
      <c r="F15" s="17" t="s">
        <v>61</v>
      </c>
      <c r="G15" s="18" t="s">
        <v>62</v>
      </c>
    </row>
    <row r="16" spans="3:7" ht="24" customHeight="1" x14ac:dyDescent="0.2">
      <c r="C16" s="84"/>
      <c r="D16" s="87"/>
      <c r="E16" s="11">
        <v>79</v>
      </c>
      <c r="F16" s="9">
        <v>499</v>
      </c>
      <c r="G16" s="27">
        <f>E16/(E16+F16)</f>
        <v>0.13667820069204153</v>
      </c>
    </row>
    <row r="17" spans="2:7" ht="24" customHeight="1" x14ac:dyDescent="0.2">
      <c r="C17" s="84"/>
      <c r="D17" s="88" t="s">
        <v>63</v>
      </c>
      <c r="E17" s="16" t="s">
        <v>64</v>
      </c>
      <c r="F17" s="15" t="s">
        <v>65</v>
      </c>
      <c r="G17" s="19" t="s">
        <v>66</v>
      </c>
    </row>
    <row r="18" spans="2:7" ht="24" customHeight="1" thickBot="1" x14ac:dyDescent="0.25">
      <c r="C18" s="85"/>
      <c r="D18" s="89"/>
      <c r="E18" s="12">
        <v>1</v>
      </c>
      <c r="F18" s="10">
        <v>381</v>
      </c>
      <c r="G18" s="28">
        <f>F18/(E18+F18)</f>
        <v>0.99738219895287961</v>
      </c>
    </row>
    <row r="19" spans="2:7" ht="24" customHeight="1" x14ac:dyDescent="0.2">
      <c r="E19" s="20" t="s">
        <v>67</v>
      </c>
      <c r="F19" s="21" t="s">
        <v>68</v>
      </c>
      <c r="G19" s="18" t="s">
        <v>69</v>
      </c>
    </row>
    <row r="20" spans="2:7" ht="24" customHeight="1" thickBot="1" x14ac:dyDescent="0.25">
      <c r="E20" s="29">
        <f>E16/(E16+E18)</f>
        <v>0.98750000000000004</v>
      </c>
      <c r="F20" s="30">
        <f>F18/(F16+F18)</f>
        <v>0.43295454545454548</v>
      </c>
      <c r="G20" s="13">
        <f>SUM(E16,F16,E18,F18)</f>
        <v>960</v>
      </c>
    </row>
    <row r="21" spans="2:7" ht="17" thickBot="1" x14ac:dyDescent="0.25"/>
    <row r="22" spans="2:7" ht="17" thickBot="1" x14ac:dyDescent="0.25">
      <c r="B22" s="90" t="s">
        <v>70</v>
      </c>
      <c r="C22" s="91"/>
      <c r="D22" s="91"/>
      <c r="E22" s="92"/>
    </row>
    <row r="23" spans="2:7" x14ac:dyDescent="0.2">
      <c r="B23" s="78" t="s">
        <v>71</v>
      </c>
      <c r="C23" s="79"/>
      <c r="D23" s="80"/>
      <c r="E23" s="31">
        <f>(E16+E18)/G20</f>
        <v>8.3333333333333329E-2</v>
      </c>
    </row>
    <row r="24" spans="2:7" x14ac:dyDescent="0.2">
      <c r="B24" s="72" t="s">
        <v>72</v>
      </c>
      <c r="C24" s="73"/>
      <c r="D24" s="74"/>
      <c r="E24" s="22">
        <f>E23/(1-E23)</f>
        <v>9.0909090909090912E-2</v>
      </c>
    </row>
    <row r="25" spans="2:7" ht="3" customHeight="1" x14ac:dyDescent="0.2">
      <c r="B25" s="23"/>
      <c r="C25" s="24"/>
      <c r="D25" s="24"/>
      <c r="E25" s="25"/>
    </row>
    <row r="26" spans="2:7" x14ac:dyDescent="0.2">
      <c r="B26" s="75" t="s">
        <v>73</v>
      </c>
      <c r="C26" s="76"/>
      <c r="D26" s="77"/>
      <c r="E26" s="22">
        <f>E20/(1-F20)</f>
        <v>1.7414829659318638</v>
      </c>
    </row>
    <row r="27" spans="2:7" x14ac:dyDescent="0.2">
      <c r="B27" s="75" t="s">
        <v>74</v>
      </c>
      <c r="C27" s="76"/>
      <c r="D27" s="77"/>
      <c r="E27" s="22">
        <f>(1-E20)/F20</f>
        <v>2.8871391076115381E-2</v>
      </c>
    </row>
    <row r="28" spans="2:7" ht="3" customHeight="1" x14ac:dyDescent="0.2">
      <c r="B28" s="23"/>
      <c r="C28" s="24"/>
      <c r="D28" s="24"/>
      <c r="E28" s="26"/>
    </row>
    <row r="29" spans="2:7" x14ac:dyDescent="0.2">
      <c r="B29" s="75" t="s">
        <v>75</v>
      </c>
      <c r="C29" s="76"/>
      <c r="D29" s="77"/>
      <c r="E29" s="22">
        <f>E24*E26</f>
        <v>0.15831663326653309</v>
      </c>
    </row>
    <row r="30" spans="2:7" x14ac:dyDescent="0.2">
      <c r="B30" s="75" t="s">
        <v>76</v>
      </c>
      <c r="C30" s="76"/>
      <c r="D30" s="77"/>
      <c r="E30" s="22">
        <f>E24*E27</f>
        <v>2.6246719160104891E-3</v>
      </c>
    </row>
    <row r="31" spans="2:7" ht="3" customHeight="1" x14ac:dyDescent="0.2">
      <c r="B31" s="23"/>
      <c r="C31" s="24"/>
      <c r="D31" s="24"/>
      <c r="E31" s="26"/>
    </row>
    <row r="32" spans="2:7" x14ac:dyDescent="0.2">
      <c r="B32" s="75" t="s">
        <v>77</v>
      </c>
      <c r="C32" s="76"/>
      <c r="D32" s="77"/>
      <c r="E32" s="32">
        <f>E29/(E29+1)</f>
        <v>0.13667820069204153</v>
      </c>
    </row>
    <row r="33" spans="2:7" ht="17" thickBot="1" x14ac:dyDescent="0.25">
      <c r="B33" s="69" t="s">
        <v>78</v>
      </c>
      <c r="C33" s="70"/>
      <c r="D33" s="71"/>
      <c r="E33" s="33">
        <f>E30/(E30+1)</f>
        <v>2.617801047120409E-3</v>
      </c>
    </row>
    <row r="35" spans="2:7" x14ac:dyDescent="0.2">
      <c r="G35" s="6"/>
    </row>
  </sheetData>
  <mergeCells count="13">
    <mergeCell ref="B23:D23"/>
    <mergeCell ref="E13:F13"/>
    <mergeCell ref="C15:C18"/>
    <mergeCell ref="D15:D16"/>
    <mergeCell ref="D17:D18"/>
    <mergeCell ref="B22:E22"/>
    <mergeCell ref="B33:D33"/>
    <mergeCell ref="B24:D24"/>
    <mergeCell ref="B26:D26"/>
    <mergeCell ref="B27:D27"/>
    <mergeCell ref="B29:D29"/>
    <mergeCell ref="B30:D30"/>
    <mergeCell ref="B32:D32"/>
  </mergeCells>
  <pageMargins left="0.75" right="0.75" top="1" bottom="1" header="0.5" footer="0.5"/>
  <pageSetup paperSize="9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E32" sqref="E32"/>
    </sheetView>
  </sheetViews>
  <sheetFormatPr baseColWidth="10" defaultColWidth="11" defaultRowHeight="16" x14ac:dyDescent="0.2"/>
  <sheetData>
    <row r="1" spans="1:6" x14ac:dyDescent="0.2">
      <c r="A1" t="s">
        <v>79</v>
      </c>
      <c r="B1" t="s">
        <v>80</v>
      </c>
      <c r="C1" t="s">
        <v>81</v>
      </c>
      <c r="D1" t="s">
        <v>82</v>
      </c>
      <c r="E1" t="s">
        <v>83</v>
      </c>
      <c r="F1" t="s">
        <v>84</v>
      </c>
    </row>
    <row r="2" spans="1:6" x14ac:dyDescent="0.2">
      <c r="A2" s="4" t="s">
        <v>85</v>
      </c>
      <c r="B2" s="5">
        <v>0.246</v>
      </c>
      <c r="C2" s="5">
        <v>0.26</v>
      </c>
      <c r="D2" s="5">
        <f t="shared" ref="D2:D8" si="0">C2-B2</f>
        <v>1.4000000000000012E-2</v>
      </c>
      <c r="E2" s="5">
        <v>0.23200000000000001</v>
      </c>
      <c r="F2" s="5">
        <f t="shared" ref="F2:F8" si="1">B2-E2</f>
        <v>1.3999999999999985E-2</v>
      </c>
    </row>
    <row r="3" spans="1:6" x14ac:dyDescent="0.2">
      <c r="A3" s="3" t="s">
        <v>86</v>
      </c>
      <c r="B3" s="5">
        <v>0.25900000000000001</v>
      </c>
      <c r="C3" s="5">
        <v>0.27200000000000002</v>
      </c>
      <c r="D3" s="5">
        <f t="shared" si="0"/>
        <v>1.3000000000000012E-2</v>
      </c>
      <c r="E3" s="5">
        <v>0.245</v>
      </c>
      <c r="F3" s="5">
        <f t="shared" si="1"/>
        <v>1.4000000000000012E-2</v>
      </c>
    </row>
    <row r="4" spans="1:6" x14ac:dyDescent="0.2">
      <c r="A4" s="3" t="s">
        <v>87</v>
      </c>
      <c r="B4" s="5">
        <v>0.27</v>
      </c>
      <c r="C4" s="5">
        <v>0.28699999999999998</v>
      </c>
      <c r="D4" s="5">
        <f t="shared" si="0"/>
        <v>1.699999999999996E-2</v>
      </c>
      <c r="E4" s="5">
        <v>0.253</v>
      </c>
      <c r="F4" s="5">
        <f t="shared" si="1"/>
        <v>1.7000000000000015E-2</v>
      </c>
    </row>
    <row r="5" spans="1:6" x14ac:dyDescent="0.2">
      <c r="A5" s="3" t="s">
        <v>88</v>
      </c>
      <c r="B5" s="5">
        <v>0.27900000000000003</v>
      </c>
      <c r="C5" s="5">
        <v>0.30099999999999999</v>
      </c>
      <c r="D5" s="5">
        <f t="shared" si="0"/>
        <v>2.1999999999999964E-2</v>
      </c>
      <c r="E5" s="5">
        <v>0.25600000000000001</v>
      </c>
      <c r="F5" s="5">
        <f t="shared" si="1"/>
        <v>2.300000000000002E-2</v>
      </c>
    </row>
    <row r="6" spans="1:6" x14ac:dyDescent="0.2">
      <c r="A6" s="3" t="s">
        <v>89</v>
      </c>
      <c r="B6" s="5">
        <v>0.28799999999999998</v>
      </c>
      <c r="C6" s="5">
        <v>0.317</v>
      </c>
      <c r="D6" s="5">
        <f t="shared" si="0"/>
        <v>2.9000000000000026E-2</v>
      </c>
      <c r="E6" s="5">
        <v>0.25900000000000001</v>
      </c>
      <c r="F6" s="5">
        <f t="shared" si="1"/>
        <v>2.899999999999997E-2</v>
      </c>
    </row>
    <row r="7" spans="1:6" x14ac:dyDescent="0.2">
      <c r="A7" s="3" t="s">
        <v>90</v>
      </c>
      <c r="B7" s="5">
        <v>0.32300000000000001</v>
      </c>
      <c r="C7" s="5">
        <v>0.36199999999999999</v>
      </c>
      <c r="D7" s="5">
        <f t="shared" si="0"/>
        <v>3.8999999999999979E-2</v>
      </c>
      <c r="E7" s="5">
        <v>0.28499999999999998</v>
      </c>
      <c r="F7" s="5">
        <f t="shared" si="1"/>
        <v>3.8000000000000034E-2</v>
      </c>
    </row>
    <row r="8" spans="1:6" x14ac:dyDescent="0.2">
      <c r="A8" s="3" t="s">
        <v>91</v>
      </c>
      <c r="B8" s="5">
        <v>0.33100000000000002</v>
      </c>
      <c r="C8" s="5">
        <v>0.35299999999999998</v>
      </c>
      <c r="D8" s="5">
        <f t="shared" si="0"/>
        <v>2.1999999999999964E-2</v>
      </c>
      <c r="E8" s="5">
        <v>0.309</v>
      </c>
      <c r="F8" s="5">
        <f t="shared" si="1"/>
        <v>2.200000000000002E-2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RCT Datasheet</vt:lpstr>
      <vt:lpstr>Diagnostic Datasheet</vt:lpstr>
      <vt:lpstr>Cohort Graphic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Duncan Chambler</dc:creator>
  <cp:keywords/>
  <dc:description/>
  <cp:lastModifiedBy>Microsoft Office User</cp:lastModifiedBy>
  <cp:revision/>
  <dcterms:created xsi:type="dcterms:W3CDTF">2014-07-13T11:10:53Z</dcterms:created>
  <dcterms:modified xsi:type="dcterms:W3CDTF">2016-12-08T13:17:57Z</dcterms:modified>
</cp:coreProperties>
</file>